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WEB\arsiv\m3\"/>
    </mc:Choice>
  </mc:AlternateContent>
  <xr:revisionPtr revIDLastSave="0" documentId="13_ncr:1_{5EDB497F-D76F-4376-B251-16FE41EA76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erforman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4" l="1"/>
  <c r="N3" i="4"/>
  <c r="O3" i="4" s="1"/>
  <c r="N4" i="4"/>
  <c r="O4" i="4" s="1"/>
  <c r="N5" i="4"/>
  <c r="O5" i="4"/>
  <c r="N6" i="4"/>
  <c r="O6" i="4"/>
  <c r="N7" i="4"/>
  <c r="O7" i="4"/>
  <c r="N8" i="4"/>
  <c r="O8" i="4"/>
  <c r="N9" i="4"/>
  <c r="O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N41" i="4"/>
  <c r="O41" i="4"/>
  <c r="N42" i="4"/>
  <c r="O42" i="4"/>
  <c r="P10" i="4"/>
  <c r="D43" i="4"/>
  <c r="E43" i="4"/>
  <c r="F43" i="4"/>
  <c r="G43" i="4"/>
  <c r="H43" i="4"/>
  <c r="I43" i="4"/>
  <c r="J43" i="4"/>
  <c r="K43" i="4"/>
  <c r="L43" i="4"/>
  <c r="M43" i="4"/>
  <c r="N43" i="4"/>
  <c r="Q7" i="4" l="1"/>
  <c r="Q4" i="4"/>
  <c r="Q11" i="4" s="1"/>
  <c r="Q8" i="4"/>
  <c r="Q5" i="4"/>
  <c r="Q10" i="4" s="1"/>
  <c r="Q6" i="4"/>
</calcChain>
</file>

<file path=xl/sharedStrings.xml><?xml version="1.0" encoding="utf-8"?>
<sst xmlns="http://schemas.openxmlformats.org/spreadsheetml/2006/main" count="27" uniqueCount="22">
  <si>
    <t>Soru Ortalaması (%)</t>
  </si>
  <si>
    <t>85,00  100</t>
  </si>
  <si>
    <t>xx</t>
  </si>
  <si>
    <t>70,00  84,99</t>
  </si>
  <si>
    <t>55,00 69,99</t>
  </si>
  <si>
    <t>50,00  54,99</t>
  </si>
  <si>
    <t>0   49,99</t>
  </si>
  <si>
    <t>t</t>
  </si>
  <si>
    <t>Adı SOYADI</t>
  </si>
  <si>
    <t>Nu</t>
  </si>
  <si>
    <t>Sıra</t>
  </si>
  <si>
    <t>PUAN</t>
  </si>
  <si>
    <t>Ö10</t>
  </si>
  <si>
    <t>Ö9</t>
  </si>
  <si>
    <t>Ö8</t>
  </si>
  <si>
    <t>Ö7</t>
  </si>
  <si>
    <t>Ö6</t>
  </si>
  <si>
    <t>Ö5</t>
  </si>
  <si>
    <t>Ö4</t>
  </si>
  <si>
    <t>Ö3</t>
  </si>
  <si>
    <t>Ö2</t>
  </si>
  <si>
    <t>Ö1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</si>
</sst>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"/>
      <color theme="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2" fillId="0" borderId="0" xfId="1"/>
    <xf numFmtId="0" fontId="3" fillId="0" borderId="0" xfId="1" applyFont="1" applyFill="1"/>
    <xf numFmtId="2" fontId="4" fillId="2" borderId="1" xfId="1" applyNumberFormat="1" applyFont="1" applyFill="1" applyBorder="1" applyAlignment="1">
      <alignment vertical="center"/>
    </xf>
    <xf numFmtId="2" fontId="5" fillId="3" borderId="1" xfId="1" applyNumberFormat="1" applyFont="1" applyFill="1" applyBorder="1" applyAlignment="1">
      <alignment vertical="center"/>
    </xf>
    <xf numFmtId="0" fontId="2" fillId="3" borderId="1" xfId="1" applyFill="1" applyBorder="1" applyAlignment="1">
      <alignment vertical="center"/>
    </xf>
    <xf numFmtId="0" fontId="6" fillId="4" borderId="1" xfId="1" applyFont="1" applyFill="1" applyBorder="1"/>
    <xf numFmtId="0" fontId="2" fillId="5" borderId="1" xfId="1" applyFill="1" applyBorder="1"/>
    <xf numFmtId="0" fontId="2" fillId="6" borderId="1" xfId="1" applyFill="1" applyBorder="1"/>
    <xf numFmtId="0" fontId="2" fillId="7" borderId="1" xfId="1" applyFill="1" applyBorder="1"/>
    <xf numFmtId="0" fontId="3" fillId="0" borderId="0" xfId="1" applyFont="1" applyFill="1" applyBorder="1"/>
    <xf numFmtId="0" fontId="7" fillId="8" borderId="1" xfId="1" applyFont="1" applyFill="1" applyBorder="1"/>
    <xf numFmtId="0" fontId="8" fillId="8" borderId="1" xfId="1" applyFont="1" applyFill="1" applyBorder="1"/>
    <xf numFmtId="0" fontId="7" fillId="8" borderId="1" xfId="1" applyFont="1" applyFill="1" applyBorder="1" applyAlignment="1">
      <alignment horizontal="center"/>
    </xf>
    <xf numFmtId="0" fontId="7" fillId="8" borderId="1" xfId="1" applyFont="1" applyFill="1" applyBorder="1" applyAlignment="1">
      <alignment horizontal="right"/>
    </xf>
    <xf numFmtId="0" fontId="2" fillId="8" borderId="4" xfId="1" applyFill="1" applyBorder="1" applyAlignment="1">
      <alignment horizontal="center"/>
    </xf>
    <xf numFmtId="0" fontId="2" fillId="8" borderId="3" xfId="1" applyFill="1" applyBorder="1" applyAlignment="1">
      <alignment horizontal="center"/>
    </xf>
    <xf numFmtId="0" fontId="2" fillId="8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tr-TR" sz="1400">
                <a:latin typeface="+mn-lt"/>
              </a:rPr>
              <a:t>Ölçüt Analizi</a:t>
            </a:r>
          </a:p>
        </c:rich>
      </c:tx>
      <c:layout>
        <c:manualLayout>
          <c:xMode val="edge"/>
          <c:yMode val="edge"/>
          <c:x val="0.28271830123236358"/>
          <c:y val="4.2174208212087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056545672163946E-2"/>
          <c:y val="0.18529923686496044"/>
          <c:w val="0.80921902789722833"/>
          <c:h val="0.755890647715037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Lbls>
            <c:numFmt formatCode="#\ &quot;&quot;" sourceLinked="0"/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sz="1400" b="1">
                    <a:solidFill>
                      <a:srgbClr val="FF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Performans!$D$1:$M$1</c:f>
              <c:strCache>
                <c:ptCount val="5"/>
                <c:pt idx="0">
                  <c:v>Ö1</c:v>
                </c:pt>
                <c:pt idx="1">
                  <c:v>Ö2</c:v>
                </c:pt>
                <c:pt idx="2">
                  <c:v>Ö3</c:v>
                </c:pt>
                <c:pt idx="3">
                  <c:v>Ö4</c:v>
                </c:pt>
                <c:pt idx="4">
                  <c:v>Ö5</c:v>
                </c:pt>
              </c:strCache>
            </c:strRef>
          </c:cat>
          <c:val>
            <c:numRef>
              <c:f>Performans!$D$43:$H$43</c:f>
              <c:numCache>
                <c:formatCode>0.00</c:formatCode>
                <c:ptCount val="5"/>
                <c:pt idx="0">
                  <c:v>100</c:v>
                </c:pt>
                <c:pt idx="1">
                  <c:v>55</c:v>
                </c:pt>
                <c:pt idx="2">
                  <c:v>28.333333333333332</c:v>
                </c:pt>
                <c:pt idx="3">
                  <c:v>35</c:v>
                </c:pt>
                <c:pt idx="4">
                  <c:v>54.166666666666664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2-458E-9706-4FDDC49CE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2429824"/>
        <c:axId val="62448000"/>
      </c:barChart>
      <c:catAx>
        <c:axId val="62429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 rot="0" vert="horz" anchor="ctr" anchorCtr="1"/>
          <a:lstStyle/>
          <a:p>
            <a:pPr>
              <a:defRPr sz="800" b="1"/>
            </a:pPr>
            <a:endParaRPr lang="tr-TR"/>
          </a:p>
        </c:txPr>
        <c:crossAx val="62448000"/>
        <c:crossesAt val="50"/>
        <c:auto val="1"/>
        <c:lblAlgn val="ctr"/>
        <c:lblOffset val="100"/>
        <c:noMultiLvlLbl val="0"/>
      </c:catAx>
      <c:valAx>
        <c:axId val="62448000"/>
        <c:scaling>
          <c:orientation val="minMax"/>
          <c:max val="100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/>
            </a:pPr>
            <a:endParaRPr lang="tr-TR"/>
          </a:p>
        </c:txPr>
        <c:crossAx val="6242982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>
      <c:oddHeader>&amp;C&amp;"-,Kalın"&amp;16Çubuk Yıldırım Beyazıt Anadolu Lisesi 2019-2020/1 
9A Müzik 1.Yazılı Analizi</c:oddHeader>
    </c:headerFooter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400">
                <a:latin typeface="+mn-lt"/>
              </a:rPr>
              <a:t>Şube Not Dağılım (n)</a:t>
            </a:r>
            <a:endParaRPr lang="en-US" sz="1400">
              <a:latin typeface="+mn-lt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Performans!$P$2</c:f>
              <c:strCache>
                <c:ptCount val="1"/>
                <c:pt idx="0">
                  <c:v>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DF4-425B-9E4B-2985508564E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DF4-425B-9E4B-2985508564E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DF4-425B-9E4B-2985508564E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DF4-425B-9E4B-2985508564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>
                    <a:solidFill>
                      <a:srgbClr val="FF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Performans!$P$4:$P$8</c:f>
              <c:strCache>
                <c:ptCount val="5"/>
                <c:pt idx="0">
                  <c:v>0   49,99</c:v>
                </c:pt>
                <c:pt idx="1">
                  <c:v>50,00  54,99</c:v>
                </c:pt>
                <c:pt idx="2">
                  <c:v>55,00 69,99</c:v>
                </c:pt>
                <c:pt idx="3">
                  <c:v>70,00  84,99</c:v>
                </c:pt>
                <c:pt idx="4">
                  <c:v>85,00  100</c:v>
                </c:pt>
              </c:strCache>
            </c:strRef>
          </c:cat>
          <c:val>
            <c:numRef>
              <c:f>Performans!$Q$4:$Q$8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F4-425B-9E4B-298550856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2572032"/>
        <c:axId val="62573568"/>
      </c:barChart>
      <c:catAx>
        <c:axId val="62572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000" b="1"/>
            </a:pPr>
            <a:endParaRPr lang="tr-TR"/>
          </a:p>
        </c:txPr>
        <c:crossAx val="62573568"/>
        <c:crosses val="autoZero"/>
        <c:auto val="1"/>
        <c:lblAlgn val="ctr"/>
        <c:lblOffset val="100"/>
        <c:noMultiLvlLbl val="0"/>
      </c:catAx>
      <c:valAx>
        <c:axId val="62573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Öğrenci Sayısı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tr-TR"/>
          </a:p>
        </c:txPr>
        <c:crossAx val="62572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400">
                <a:latin typeface="+mn-lt"/>
              </a:rPr>
              <a:t>Şube Başarı (%)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Performans!$P$2</c:f>
              <c:strCache>
                <c:ptCount val="1"/>
                <c:pt idx="0">
                  <c:v>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85B-4EA6-9192-315956C59FE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85B-4EA6-9192-315956C59F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Performans!$Q$1:$Q$2</c:f>
              <c:numCache>
                <c:formatCode>General</c:formatCode>
                <c:ptCount val="2"/>
              </c:numCache>
            </c:numRef>
          </c:cat>
          <c:val>
            <c:numRef>
              <c:f>Performans!$Q$10:$Q$11</c:f>
              <c:numCache>
                <c:formatCode>General</c:formatCode>
                <c:ptCount val="2"/>
                <c:pt idx="0">
                  <c:v>83.333333333333329</c:v>
                </c:pt>
                <c:pt idx="1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5B-4EA6-9192-315956C59F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92075</xdr:colOff>
      <xdr:row>0</xdr:row>
      <xdr:rowOff>67735</xdr:rowOff>
    </xdr:from>
    <xdr:to>
      <xdr:col>21</xdr:col>
      <xdr:colOff>476250</xdr:colOff>
      <xdr:row>20</xdr:row>
      <xdr:rowOff>19050</xdr:rowOff>
    </xdr:to>
    <xdr:graphicFrame macro="">
      <xdr:nvGraphicFramePr>
        <xdr:cNvPr id="2" name="Grafik 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466727</xdr:colOff>
      <xdr:row>37</xdr:row>
      <xdr:rowOff>161926</xdr:rowOff>
    </xdr:from>
    <xdr:to>
      <xdr:col>21</xdr:col>
      <xdr:colOff>409575</xdr:colOff>
      <xdr:row>51</xdr:row>
      <xdr:rowOff>190500</xdr:rowOff>
    </xdr:to>
    <xdr:graphicFrame macro="">
      <xdr:nvGraphicFramePr>
        <xdr:cNvPr id="3" name="3 Grafi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152401</xdr:colOff>
      <xdr:row>21</xdr:row>
      <xdr:rowOff>123825</xdr:rowOff>
    </xdr:from>
    <xdr:to>
      <xdr:col>21</xdr:col>
      <xdr:colOff>504825</xdr:colOff>
      <xdr:row>34</xdr:row>
      <xdr:rowOff>190500</xdr:rowOff>
    </xdr:to>
    <xdr:graphicFrame macro="">
      <xdr:nvGraphicFramePr>
        <xdr:cNvPr id="4" name="2 Grafi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55</xdr:row>
      <xdr:rowOff>9525</xdr:rowOff>
    </xdr:from>
    <xdr:to>
      <xdr:col>4</xdr:col>
      <xdr:colOff>152400</xdr:colOff>
      <xdr:row>59</xdr:row>
      <xdr:rowOff>123825</xdr:rowOff>
    </xdr:to>
    <xdr:sp macro="" textlink="">
      <xdr:nvSpPr>
        <xdr:cNvPr id="5" name="4 Metin kutus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2475" y="11029950"/>
          <a:ext cx="241935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r-TR" sz="1200" b="1"/>
            <a:t>.../09/2022</a:t>
          </a:r>
        </a:p>
        <a:p>
          <a:pPr algn="ctr"/>
          <a:endParaRPr lang="tr-TR" sz="1200" b="1"/>
        </a:p>
        <a:p>
          <a:pPr algn="ctr"/>
          <a:r>
            <a:rPr lang="tr-TR" sz="1200" b="1"/>
            <a:t>İsmet Erdem EFE</a:t>
          </a:r>
        </a:p>
        <a:p>
          <a:pPr algn="ctr"/>
          <a:r>
            <a:rPr lang="tr-TR" sz="1200" b="1"/>
            <a:t>Müzik Öğretmeni</a:t>
          </a:r>
        </a:p>
      </xdr:txBody>
    </xdr:sp>
    <xdr:clientData/>
  </xdr:twoCellAnchor>
  <xdr:twoCellAnchor>
    <xdr:from>
      <xdr:col>17</xdr:col>
      <xdr:colOff>371475</xdr:colOff>
      <xdr:row>53</xdr:row>
      <xdr:rowOff>133350</xdr:rowOff>
    </xdr:from>
    <xdr:to>
      <xdr:col>21</xdr:col>
      <xdr:colOff>371475</xdr:colOff>
      <xdr:row>60</xdr:row>
      <xdr:rowOff>19050</xdr:rowOff>
    </xdr:to>
    <xdr:sp macro="" textlink="">
      <xdr:nvSpPr>
        <xdr:cNvPr id="6" name="5 Metin kutusu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53100" y="10753725"/>
          <a:ext cx="2628900" cy="1285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r-TR" sz="1200" b="1"/>
            <a:t>İNCELENDİ</a:t>
          </a:r>
        </a:p>
        <a:p>
          <a:pPr algn="ctr"/>
          <a:r>
            <a:rPr lang="tr-TR" sz="1200" b="1"/>
            <a:t>..../09/2022</a:t>
          </a:r>
        </a:p>
        <a:p>
          <a:pPr algn="ctr"/>
          <a:endParaRPr lang="tr-TR" sz="1200" b="1"/>
        </a:p>
        <a:p>
          <a:pPr algn="ctr"/>
          <a:r>
            <a:rPr lang="tr-TR" sz="1200" b="1"/>
            <a:t>XXX</a:t>
          </a:r>
        </a:p>
        <a:p>
          <a:pPr algn="ctr"/>
          <a:r>
            <a:rPr lang="tr-TR" sz="1200" b="1"/>
            <a:t>Okul</a:t>
          </a:r>
          <a:r>
            <a:rPr lang="tr-TR" sz="1200" b="1" baseline="0"/>
            <a:t> Müdürü</a:t>
          </a:r>
          <a:endParaRPr lang="tr-TR" sz="1200" b="1"/>
        </a:p>
      </xdr:txBody>
    </xdr:sp>
    <xdr:clientData/>
  </xdr:twoCellAnchor>
  <xdr:twoCellAnchor>
    <xdr:from>
      <xdr:col>0</xdr:col>
      <xdr:colOff>85725</xdr:colOff>
      <xdr:row>43</xdr:row>
      <xdr:rowOff>161924</xdr:rowOff>
    </xdr:from>
    <xdr:to>
      <xdr:col>15</xdr:col>
      <xdr:colOff>28576</xdr:colOff>
      <xdr:row>53</xdr:row>
      <xdr:rowOff>190500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725" y="8762999"/>
          <a:ext cx="10372726" cy="20288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ÖLÇÜT AÇIKLAMALARI:</a:t>
          </a:r>
        </a:p>
        <a:p>
          <a:r>
            <a:rPr lang="tr-TR" sz="1100"/>
            <a:t>Ö1: </a:t>
          </a:r>
        </a:p>
        <a:p>
          <a:r>
            <a:rPr lang="tr-TR" sz="1100"/>
            <a:t>Ö2: </a:t>
          </a:r>
        </a:p>
        <a:p>
          <a:r>
            <a:rPr lang="tr-TR" sz="1100"/>
            <a:t>Ö3: </a:t>
          </a:r>
        </a:p>
        <a:p>
          <a:r>
            <a:rPr lang="tr-TR" sz="1100"/>
            <a:t>Ö4: </a:t>
          </a:r>
        </a:p>
        <a:p>
          <a:r>
            <a:rPr lang="tr-TR" sz="1100"/>
            <a:t>Ö5: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view="pageLayout" zoomScaleNormal="90" workbookViewId="0">
      <selection activeCell="G59" sqref="G59"/>
    </sheetView>
  </sheetViews>
  <sheetFormatPr defaultRowHeight="15.75" x14ac:dyDescent="0.25"/>
  <cols>
    <col min="1" max="1" width="4.42578125" style="1" bestFit="1" customWidth="1"/>
    <col min="2" max="2" width="5.5703125" style="1" bestFit="1" customWidth="1"/>
    <col min="3" max="3" width="26.28515625" style="1" customWidth="1"/>
    <col min="4" max="8" width="5.85546875" style="1" customWidth="1"/>
    <col min="9" max="13" width="5.140625" style="1" hidden="1" customWidth="1"/>
    <col min="14" max="14" width="8" style="1" customWidth="1"/>
    <col min="15" max="17" width="0.5703125" style="2" customWidth="1"/>
    <col min="18" max="24" width="9.140625" style="1"/>
    <col min="25" max="25" width="15" style="1" customWidth="1"/>
    <col min="26" max="16384" width="9.140625" style="1"/>
  </cols>
  <sheetData>
    <row r="1" spans="1:17" x14ac:dyDescent="0.25">
      <c r="A1" s="15"/>
      <c r="B1" s="16"/>
      <c r="C1" s="17"/>
      <c r="D1" s="14" t="s">
        <v>21</v>
      </c>
      <c r="E1" s="14" t="s">
        <v>20</v>
      </c>
      <c r="F1" s="14" t="s">
        <v>19</v>
      </c>
      <c r="G1" s="14" t="s">
        <v>18</v>
      </c>
      <c r="H1" s="14" t="s">
        <v>17</v>
      </c>
      <c r="I1" s="14" t="s">
        <v>16</v>
      </c>
      <c r="J1" s="14" t="s">
        <v>15</v>
      </c>
      <c r="K1" s="14" t="s">
        <v>14</v>
      </c>
      <c r="L1" s="14" t="s">
        <v>13</v>
      </c>
      <c r="M1" s="14" t="s">
        <v>12</v>
      </c>
      <c r="N1" s="13" t="s">
        <v>11</v>
      </c>
    </row>
    <row r="2" spans="1:17" x14ac:dyDescent="0.25">
      <c r="A2" s="11" t="s">
        <v>10</v>
      </c>
      <c r="B2" s="11" t="s">
        <v>9</v>
      </c>
      <c r="C2" s="11" t="s">
        <v>8</v>
      </c>
      <c r="D2" s="12">
        <v>20</v>
      </c>
      <c r="E2" s="12">
        <v>20</v>
      </c>
      <c r="F2" s="12">
        <v>20</v>
      </c>
      <c r="G2" s="12">
        <v>20</v>
      </c>
      <c r="H2" s="12">
        <v>20</v>
      </c>
      <c r="I2" s="12">
        <v>0</v>
      </c>
      <c r="J2" s="12">
        <v>0</v>
      </c>
      <c r="K2" s="12">
        <v>0</v>
      </c>
      <c r="L2" s="12">
        <v>0</v>
      </c>
      <c r="M2" s="12">
        <v>0</v>
      </c>
      <c r="N2" s="11">
        <f>SUM(D2:M2)</f>
        <v>100</v>
      </c>
      <c r="P2" s="2" t="s">
        <v>7</v>
      </c>
    </row>
    <row r="3" spans="1:17" x14ac:dyDescent="0.25">
      <c r="A3" s="9">
        <v>1</v>
      </c>
      <c r="B3" s="8">
        <v>11</v>
      </c>
      <c r="C3" s="8" t="s">
        <v>2</v>
      </c>
      <c r="D3" s="7">
        <v>20</v>
      </c>
      <c r="E3" s="7">
        <v>15</v>
      </c>
      <c r="F3" s="7">
        <v>2</v>
      </c>
      <c r="G3" s="7">
        <v>10</v>
      </c>
      <c r="H3" s="7">
        <v>10</v>
      </c>
      <c r="I3" s="7"/>
      <c r="J3" s="7"/>
      <c r="K3" s="7"/>
      <c r="L3" s="7"/>
      <c r="M3" s="7"/>
      <c r="N3" s="6">
        <f t="shared" ref="N3:N42" si="0">IF(COUNT(B3)=1,SUM(D3:M3),"")</f>
        <v>57</v>
      </c>
      <c r="O3" s="2">
        <f t="shared" ref="O3:O42" si="1">IF((SUM(D3:M3))="","",IF(AND(N3&gt;0,N3&lt;50),1,IF(AND(N3&gt;49.99,N3&lt;60),2,IF(AND(N3&gt;59.99,N3&lt;70),3,IF(AND(N3&gt;69.99,N3&lt;85),4,IF(AND(N3&gt;84.99,N3&lt;101),5,""))))))</f>
        <v>2</v>
      </c>
      <c r="P3" s="10"/>
    </row>
    <row r="4" spans="1:17" x14ac:dyDescent="0.25">
      <c r="A4" s="9">
        <v>2</v>
      </c>
      <c r="B4" s="8">
        <v>22</v>
      </c>
      <c r="C4" s="8" t="s">
        <v>2</v>
      </c>
      <c r="D4" s="7">
        <v>20</v>
      </c>
      <c r="E4" s="7">
        <v>10</v>
      </c>
      <c r="F4" s="7">
        <v>10</v>
      </c>
      <c r="G4" s="7">
        <v>10</v>
      </c>
      <c r="H4" s="7">
        <v>10</v>
      </c>
      <c r="I4" s="7"/>
      <c r="J4" s="7"/>
      <c r="K4" s="7"/>
      <c r="L4" s="7"/>
      <c r="M4" s="7"/>
      <c r="N4" s="6">
        <f t="shared" si="0"/>
        <v>60</v>
      </c>
      <c r="O4" s="2">
        <f t="shared" si="1"/>
        <v>3</v>
      </c>
      <c r="P4" s="10" t="s">
        <v>6</v>
      </c>
      <c r="Q4" s="2">
        <f>COUNTIF($O$3:$O$42,"=1")</f>
        <v>1</v>
      </c>
    </row>
    <row r="5" spans="1:17" x14ac:dyDescent="0.25">
      <c r="A5" s="9">
        <v>3</v>
      </c>
      <c r="B5" s="8">
        <v>33</v>
      </c>
      <c r="C5" s="8" t="s">
        <v>2</v>
      </c>
      <c r="D5" s="7">
        <v>20</v>
      </c>
      <c r="E5" s="7">
        <v>10</v>
      </c>
      <c r="F5" s="7">
        <v>5</v>
      </c>
      <c r="G5" s="7">
        <v>5</v>
      </c>
      <c r="H5" s="7">
        <v>10</v>
      </c>
      <c r="I5" s="7"/>
      <c r="J5" s="7"/>
      <c r="K5" s="7"/>
      <c r="L5" s="7"/>
      <c r="M5" s="7"/>
      <c r="N5" s="6">
        <f t="shared" si="0"/>
        <v>50</v>
      </c>
      <c r="O5" s="2">
        <f t="shared" si="1"/>
        <v>2</v>
      </c>
      <c r="P5" s="10" t="s">
        <v>5</v>
      </c>
      <c r="Q5" s="2">
        <f>COUNTIF($O$3:$O$42,"=2")</f>
        <v>3</v>
      </c>
    </row>
    <row r="6" spans="1:17" x14ac:dyDescent="0.25">
      <c r="A6" s="9">
        <v>4</v>
      </c>
      <c r="B6" s="8">
        <v>44</v>
      </c>
      <c r="C6" s="8" t="s">
        <v>2</v>
      </c>
      <c r="D6" s="7">
        <v>20</v>
      </c>
      <c r="E6" s="7">
        <v>6</v>
      </c>
      <c r="F6" s="7">
        <v>6</v>
      </c>
      <c r="G6" s="7">
        <v>6</v>
      </c>
      <c r="H6" s="7">
        <v>10</v>
      </c>
      <c r="I6" s="7"/>
      <c r="J6" s="7"/>
      <c r="K6" s="7"/>
      <c r="L6" s="7"/>
      <c r="M6" s="7"/>
      <c r="N6" s="6">
        <f t="shared" si="0"/>
        <v>48</v>
      </c>
      <c r="O6" s="2">
        <f t="shared" si="1"/>
        <v>1</v>
      </c>
      <c r="P6" s="10" t="s">
        <v>4</v>
      </c>
      <c r="Q6" s="2">
        <f>COUNTIF($O$3:$O$42,"=3")</f>
        <v>2</v>
      </c>
    </row>
    <row r="7" spans="1:17" x14ac:dyDescent="0.25">
      <c r="A7" s="9">
        <v>5</v>
      </c>
      <c r="B7" s="8">
        <v>55</v>
      </c>
      <c r="C7" s="8" t="s">
        <v>2</v>
      </c>
      <c r="D7" s="7">
        <v>20</v>
      </c>
      <c r="E7" s="7">
        <v>15</v>
      </c>
      <c r="F7" s="7">
        <v>1</v>
      </c>
      <c r="G7" s="7">
        <v>1</v>
      </c>
      <c r="H7" s="7">
        <v>15</v>
      </c>
      <c r="I7" s="7"/>
      <c r="J7" s="7"/>
      <c r="K7" s="7"/>
      <c r="L7" s="7"/>
      <c r="M7" s="7"/>
      <c r="N7" s="6">
        <f t="shared" si="0"/>
        <v>52</v>
      </c>
      <c r="O7" s="2">
        <f t="shared" si="1"/>
        <v>2</v>
      </c>
      <c r="P7" s="10" t="s">
        <v>3</v>
      </c>
      <c r="Q7" s="2">
        <f>COUNTIF($O$3:$O$42,"=4")</f>
        <v>0</v>
      </c>
    </row>
    <row r="8" spans="1:17" x14ac:dyDescent="0.25">
      <c r="A8" s="9">
        <v>6</v>
      </c>
      <c r="B8" s="8">
        <v>66</v>
      </c>
      <c r="C8" s="8" t="s">
        <v>2</v>
      </c>
      <c r="D8" s="7">
        <v>20</v>
      </c>
      <c r="E8" s="7">
        <v>10</v>
      </c>
      <c r="F8" s="7">
        <v>10</v>
      </c>
      <c r="G8" s="7">
        <v>10</v>
      </c>
      <c r="H8" s="7">
        <v>10</v>
      </c>
      <c r="I8" s="7"/>
      <c r="J8" s="7"/>
      <c r="K8" s="7"/>
      <c r="L8" s="7"/>
      <c r="M8" s="7"/>
      <c r="N8" s="6">
        <f t="shared" si="0"/>
        <v>60</v>
      </c>
      <c r="O8" s="2">
        <f t="shared" si="1"/>
        <v>3</v>
      </c>
      <c r="P8" s="10" t="s">
        <v>1</v>
      </c>
      <c r="Q8" s="2">
        <f>COUNTIF($O$3:$O$42,"=5")</f>
        <v>0</v>
      </c>
    </row>
    <row r="9" spans="1:17" x14ac:dyDescent="0.25">
      <c r="A9" s="9">
        <v>7</v>
      </c>
      <c r="B9" s="8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6" t="str">
        <f t="shared" si="0"/>
        <v/>
      </c>
      <c r="O9" s="2" t="str">
        <f t="shared" si="1"/>
        <v/>
      </c>
    </row>
    <row r="10" spans="1:17" x14ac:dyDescent="0.25">
      <c r="A10" s="9">
        <v>8</v>
      </c>
      <c r="B10" s="8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6" t="str">
        <f t="shared" si="0"/>
        <v/>
      </c>
      <c r="O10" s="2" t="str">
        <f t="shared" si="1"/>
        <v/>
      </c>
      <c r="P10" s="2">
        <f>COUNT(B3:B42)</f>
        <v>6</v>
      </c>
      <c r="Q10" s="2">
        <f>100*SUM(Q5:Q8)/P10</f>
        <v>83.333333333333329</v>
      </c>
    </row>
    <row r="11" spans="1:17" x14ac:dyDescent="0.25">
      <c r="A11" s="9">
        <v>9</v>
      </c>
      <c r="B11" s="8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6" t="str">
        <f t="shared" si="0"/>
        <v/>
      </c>
      <c r="O11" s="2" t="str">
        <f t="shared" si="1"/>
        <v/>
      </c>
      <c r="Q11" s="2">
        <f>100*Q4/P10</f>
        <v>16.666666666666668</v>
      </c>
    </row>
    <row r="12" spans="1:17" x14ac:dyDescent="0.25">
      <c r="A12" s="9">
        <v>10</v>
      </c>
      <c r="B12" s="8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6" t="str">
        <f t="shared" si="0"/>
        <v/>
      </c>
      <c r="O12" s="2" t="str">
        <f t="shared" si="1"/>
        <v/>
      </c>
    </row>
    <row r="13" spans="1:17" x14ac:dyDescent="0.25">
      <c r="A13" s="9">
        <v>11</v>
      </c>
      <c r="B13" s="8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6" t="str">
        <f t="shared" si="0"/>
        <v/>
      </c>
      <c r="O13" s="2" t="str">
        <f t="shared" si="1"/>
        <v/>
      </c>
    </row>
    <row r="14" spans="1:17" x14ac:dyDescent="0.25">
      <c r="A14" s="9">
        <v>12</v>
      </c>
      <c r="B14" s="8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6" t="str">
        <f t="shared" si="0"/>
        <v/>
      </c>
      <c r="O14" s="2" t="str">
        <f t="shared" si="1"/>
        <v/>
      </c>
    </row>
    <row r="15" spans="1:17" x14ac:dyDescent="0.25">
      <c r="A15" s="9">
        <v>13</v>
      </c>
      <c r="B15" s="8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6" t="str">
        <f t="shared" si="0"/>
        <v/>
      </c>
      <c r="O15" s="2" t="str">
        <f t="shared" si="1"/>
        <v/>
      </c>
    </row>
    <row r="16" spans="1:17" x14ac:dyDescent="0.25">
      <c r="A16" s="9">
        <v>14</v>
      </c>
      <c r="B16" s="8"/>
      <c r="C16" s="8"/>
      <c r="D16" s="7"/>
      <c r="E16" s="7"/>
      <c r="F16" s="7"/>
      <c r="G16" s="7"/>
      <c r="H16" s="7"/>
      <c r="I16" s="7"/>
      <c r="J16" s="7"/>
      <c r="K16" s="7"/>
      <c r="L16" s="7"/>
      <c r="M16" s="7"/>
      <c r="N16" s="6" t="str">
        <f t="shared" si="0"/>
        <v/>
      </c>
      <c r="O16" s="2" t="str">
        <f t="shared" si="1"/>
        <v/>
      </c>
    </row>
    <row r="17" spans="1:15" s="2" customFormat="1" x14ac:dyDescent="0.25">
      <c r="A17" s="9">
        <v>15</v>
      </c>
      <c r="B17" s="8"/>
      <c r="C17" s="8"/>
      <c r="D17" s="7"/>
      <c r="E17" s="7"/>
      <c r="F17" s="7"/>
      <c r="G17" s="7"/>
      <c r="H17" s="7"/>
      <c r="I17" s="7"/>
      <c r="J17" s="7"/>
      <c r="K17" s="7"/>
      <c r="L17" s="7"/>
      <c r="M17" s="7"/>
      <c r="N17" s="6" t="str">
        <f t="shared" si="0"/>
        <v/>
      </c>
      <c r="O17" s="2" t="str">
        <f t="shared" si="1"/>
        <v/>
      </c>
    </row>
    <row r="18" spans="1:15" s="2" customFormat="1" x14ac:dyDescent="0.25">
      <c r="A18" s="9">
        <v>16</v>
      </c>
      <c r="B18" s="8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6" t="str">
        <f t="shared" si="0"/>
        <v/>
      </c>
      <c r="O18" s="2" t="str">
        <f t="shared" si="1"/>
        <v/>
      </c>
    </row>
    <row r="19" spans="1:15" s="2" customFormat="1" x14ac:dyDescent="0.25">
      <c r="A19" s="9">
        <v>17</v>
      </c>
      <c r="B19" s="8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6" t="str">
        <f t="shared" si="0"/>
        <v/>
      </c>
      <c r="O19" s="2" t="str">
        <f t="shared" si="1"/>
        <v/>
      </c>
    </row>
    <row r="20" spans="1:15" s="2" customFormat="1" x14ac:dyDescent="0.25">
      <c r="A20" s="9">
        <v>18</v>
      </c>
      <c r="B20" s="8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6" t="str">
        <f t="shared" si="0"/>
        <v/>
      </c>
      <c r="O20" s="2" t="str">
        <f t="shared" si="1"/>
        <v/>
      </c>
    </row>
    <row r="21" spans="1:15" s="2" customFormat="1" x14ac:dyDescent="0.25">
      <c r="A21" s="9">
        <v>19</v>
      </c>
      <c r="B21" s="8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6" t="str">
        <f t="shared" si="0"/>
        <v/>
      </c>
      <c r="O21" s="2" t="str">
        <f t="shared" si="1"/>
        <v/>
      </c>
    </row>
    <row r="22" spans="1:15" s="2" customFormat="1" x14ac:dyDescent="0.25">
      <c r="A22" s="9">
        <v>20</v>
      </c>
      <c r="B22" s="8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6" t="str">
        <f t="shared" si="0"/>
        <v/>
      </c>
      <c r="O22" s="2" t="str">
        <f t="shared" si="1"/>
        <v/>
      </c>
    </row>
    <row r="23" spans="1:15" s="2" customFormat="1" x14ac:dyDescent="0.25">
      <c r="A23" s="9">
        <v>21</v>
      </c>
      <c r="B23" s="8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6" t="str">
        <f t="shared" si="0"/>
        <v/>
      </c>
      <c r="O23" s="2" t="str">
        <f t="shared" si="1"/>
        <v/>
      </c>
    </row>
    <row r="24" spans="1:15" s="2" customFormat="1" x14ac:dyDescent="0.25">
      <c r="A24" s="9">
        <v>22</v>
      </c>
      <c r="B24" s="8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6" t="str">
        <f t="shared" si="0"/>
        <v/>
      </c>
      <c r="O24" s="2" t="str">
        <f t="shared" si="1"/>
        <v/>
      </c>
    </row>
    <row r="25" spans="1:15" s="2" customFormat="1" x14ac:dyDescent="0.25">
      <c r="A25" s="9">
        <v>23</v>
      </c>
      <c r="B25" s="8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6" t="str">
        <f t="shared" si="0"/>
        <v/>
      </c>
      <c r="O25" s="2" t="str">
        <f t="shared" si="1"/>
        <v/>
      </c>
    </row>
    <row r="26" spans="1:15" s="2" customFormat="1" x14ac:dyDescent="0.25">
      <c r="A26" s="9">
        <v>24</v>
      </c>
      <c r="B26" s="8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6" t="str">
        <f t="shared" si="0"/>
        <v/>
      </c>
      <c r="O26" s="2" t="str">
        <f t="shared" si="1"/>
        <v/>
      </c>
    </row>
    <row r="27" spans="1:15" s="2" customFormat="1" x14ac:dyDescent="0.25">
      <c r="A27" s="9">
        <v>25</v>
      </c>
      <c r="B27" s="8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6" t="str">
        <f t="shared" si="0"/>
        <v/>
      </c>
      <c r="O27" s="2" t="str">
        <f t="shared" si="1"/>
        <v/>
      </c>
    </row>
    <row r="28" spans="1:15" s="2" customFormat="1" x14ac:dyDescent="0.25">
      <c r="A28" s="9">
        <v>26</v>
      </c>
      <c r="B28" s="8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6" t="str">
        <f t="shared" si="0"/>
        <v/>
      </c>
      <c r="O28" s="2" t="str">
        <f t="shared" si="1"/>
        <v/>
      </c>
    </row>
    <row r="29" spans="1:15" s="2" customFormat="1" x14ac:dyDescent="0.25">
      <c r="A29" s="9">
        <v>27</v>
      </c>
      <c r="B29" s="8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6" t="str">
        <f t="shared" si="0"/>
        <v/>
      </c>
      <c r="O29" s="2" t="str">
        <f t="shared" si="1"/>
        <v/>
      </c>
    </row>
    <row r="30" spans="1:15" s="2" customFormat="1" x14ac:dyDescent="0.25">
      <c r="A30" s="9">
        <v>28</v>
      </c>
      <c r="B30" s="8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6" t="str">
        <f t="shared" si="0"/>
        <v/>
      </c>
      <c r="O30" s="2" t="str">
        <f t="shared" si="1"/>
        <v/>
      </c>
    </row>
    <row r="31" spans="1:15" s="2" customFormat="1" x14ac:dyDescent="0.25">
      <c r="A31" s="9">
        <v>29</v>
      </c>
      <c r="B31" s="8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6" t="str">
        <f t="shared" si="0"/>
        <v/>
      </c>
      <c r="O31" s="2" t="str">
        <f t="shared" si="1"/>
        <v/>
      </c>
    </row>
    <row r="32" spans="1:15" s="2" customFormat="1" x14ac:dyDescent="0.25">
      <c r="A32" s="9">
        <v>30</v>
      </c>
      <c r="B32" s="8"/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6" t="str">
        <f t="shared" si="0"/>
        <v/>
      </c>
      <c r="O32" s="2" t="str">
        <f t="shared" si="1"/>
        <v/>
      </c>
    </row>
    <row r="33" spans="1:15" s="2" customFormat="1" x14ac:dyDescent="0.25">
      <c r="A33" s="9">
        <v>31</v>
      </c>
      <c r="B33" s="8"/>
      <c r="C33" s="8"/>
      <c r="D33" s="7"/>
      <c r="E33" s="7"/>
      <c r="F33" s="7"/>
      <c r="G33" s="7"/>
      <c r="H33" s="7"/>
      <c r="I33" s="7"/>
      <c r="J33" s="7"/>
      <c r="K33" s="7"/>
      <c r="L33" s="7"/>
      <c r="M33" s="7"/>
      <c r="N33" s="6" t="str">
        <f t="shared" si="0"/>
        <v/>
      </c>
      <c r="O33" s="2" t="str">
        <f t="shared" si="1"/>
        <v/>
      </c>
    </row>
    <row r="34" spans="1:15" s="2" customFormat="1" x14ac:dyDescent="0.25">
      <c r="A34" s="9">
        <v>32</v>
      </c>
      <c r="B34" s="8"/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6" t="str">
        <f t="shared" si="0"/>
        <v/>
      </c>
      <c r="O34" s="2" t="str">
        <f t="shared" si="1"/>
        <v/>
      </c>
    </row>
    <row r="35" spans="1:15" s="2" customFormat="1" x14ac:dyDescent="0.25">
      <c r="A35" s="9">
        <v>33</v>
      </c>
      <c r="B35" s="8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6" t="str">
        <f t="shared" si="0"/>
        <v/>
      </c>
      <c r="O35" s="2" t="str">
        <f t="shared" si="1"/>
        <v/>
      </c>
    </row>
    <row r="36" spans="1:15" s="2" customFormat="1" x14ac:dyDescent="0.25">
      <c r="A36" s="9">
        <v>34</v>
      </c>
      <c r="B36" s="8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6" t="str">
        <f t="shared" si="0"/>
        <v/>
      </c>
      <c r="O36" s="2" t="str">
        <f t="shared" si="1"/>
        <v/>
      </c>
    </row>
    <row r="37" spans="1:15" s="2" customFormat="1" x14ac:dyDescent="0.25">
      <c r="A37" s="9">
        <v>35</v>
      </c>
      <c r="B37" s="8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6" t="str">
        <f t="shared" si="0"/>
        <v/>
      </c>
      <c r="O37" s="2" t="str">
        <f t="shared" si="1"/>
        <v/>
      </c>
    </row>
    <row r="38" spans="1:15" s="2" customFormat="1" x14ac:dyDescent="0.25">
      <c r="A38" s="9">
        <v>36</v>
      </c>
      <c r="B38" s="8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6" t="str">
        <f t="shared" si="0"/>
        <v/>
      </c>
      <c r="O38" s="2" t="str">
        <f t="shared" si="1"/>
        <v/>
      </c>
    </row>
    <row r="39" spans="1:15" s="2" customFormat="1" x14ac:dyDescent="0.25">
      <c r="A39" s="9">
        <v>37</v>
      </c>
      <c r="B39" s="8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6" t="str">
        <f t="shared" si="0"/>
        <v/>
      </c>
      <c r="O39" s="2" t="str">
        <f t="shared" si="1"/>
        <v/>
      </c>
    </row>
    <row r="40" spans="1:15" s="2" customFormat="1" x14ac:dyDescent="0.25">
      <c r="A40" s="9">
        <v>38</v>
      </c>
      <c r="B40" s="8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6" t="str">
        <f t="shared" si="0"/>
        <v/>
      </c>
      <c r="O40" s="2" t="str">
        <f t="shared" si="1"/>
        <v/>
      </c>
    </row>
    <row r="41" spans="1:15" s="2" customFormat="1" x14ac:dyDescent="0.25">
      <c r="A41" s="9">
        <v>39</v>
      </c>
      <c r="B41" s="8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6" t="str">
        <f t="shared" si="0"/>
        <v/>
      </c>
      <c r="O41" s="2" t="str">
        <f t="shared" si="1"/>
        <v/>
      </c>
    </row>
    <row r="42" spans="1:15" s="2" customFormat="1" x14ac:dyDescent="0.25">
      <c r="A42" s="9">
        <v>40</v>
      </c>
      <c r="B42" s="8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6" t="str">
        <f t="shared" si="0"/>
        <v/>
      </c>
      <c r="O42" s="2" t="str">
        <f t="shared" si="1"/>
        <v/>
      </c>
    </row>
    <row r="43" spans="1:15" s="2" customFormat="1" ht="17.25" customHeight="1" x14ac:dyDescent="0.25">
      <c r="A43" s="1"/>
      <c r="B43" s="1"/>
      <c r="C43" s="5" t="s">
        <v>0</v>
      </c>
      <c r="D43" s="4">
        <f t="shared" ref="D43:M43" si="2">100*(SUM(D3:D42))/(COUNTIF($B$3:$B$42,"&gt;0")*D2)</f>
        <v>100</v>
      </c>
      <c r="E43" s="4">
        <f t="shared" si="2"/>
        <v>55</v>
      </c>
      <c r="F43" s="4">
        <f t="shared" si="2"/>
        <v>28.333333333333332</v>
      </c>
      <c r="G43" s="4">
        <f t="shared" si="2"/>
        <v>35</v>
      </c>
      <c r="H43" s="4">
        <f t="shared" si="2"/>
        <v>54.166666666666664</v>
      </c>
      <c r="I43" s="4" t="e">
        <f t="shared" si="2"/>
        <v>#DIV/0!</v>
      </c>
      <c r="J43" s="4" t="e">
        <f t="shared" si="2"/>
        <v>#DIV/0!</v>
      </c>
      <c r="K43" s="4" t="e">
        <f t="shared" si="2"/>
        <v>#DIV/0!</v>
      </c>
      <c r="L43" s="4" t="e">
        <f t="shared" si="2"/>
        <v>#DIV/0!</v>
      </c>
      <c r="M43" s="4" t="e">
        <f t="shared" si="2"/>
        <v>#DIV/0!</v>
      </c>
      <c r="N43" s="3">
        <f>AVERAGE(N3:N42)</f>
        <v>54.5</v>
      </c>
    </row>
  </sheetData>
  <mergeCells count="1">
    <mergeCell ref="A1:C1"/>
  </mergeCells>
  <pageMargins left="0.34125" right="0.31666666666666665" top="0.88593750000000004" bottom="0.138125" header="0.34218749999999998" footer="0.3"/>
  <pageSetup paperSize="9" scale="80" orientation="portrait" r:id="rId1"/>
  <headerFooter>
    <oddHeader>&amp;C&amp;"-,Kalın"&amp;16Yunus Emre Anadolu Lisesi 2022-2023/1 
9A MÜZİK 1.Performans Analizi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Performans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ERDEMEFE</dc:creator>
  <cp:lastModifiedBy>İsmet Erdem Efe</cp:lastModifiedBy>
  <cp:lastPrinted>2021-02-27T17:35:21Z</cp:lastPrinted>
  <dcterms:created xsi:type="dcterms:W3CDTF">2019-07-10T19:06:54Z</dcterms:created>
  <dcterms:modified xsi:type="dcterms:W3CDTF">2022-07-15T05:04:05Z</dcterms:modified>
</cp:coreProperties>
</file>